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1600" windowHeight="9735" tabRatio="500"/>
  </bookViews>
  <sheets>
    <sheet name="Foglio1" sheetId="1" r:id="rId1"/>
    <sheet name="Foglio1 (2)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E10" i="1"/>
  <c r="E11" i="1"/>
  <c r="E13" i="1"/>
  <c r="C8" i="1"/>
  <c r="C10" i="1"/>
  <c r="C11" i="1"/>
  <c r="C13" i="1"/>
  <c r="D7" i="2"/>
  <c r="D13" i="2"/>
  <c r="D22" i="2"/>
  <c r="D26" i="2"/>
  <c r="D27" i="2"/>
  <c r="D28" i="2"/>
  <c r="D31" i="2"/>
  <c r="G3" i="2"/>
  <c r="G7" i="2"/>
  <c r="G15" i="2"/>
  <c r="G13" i="2"/>
  <c r="G22" i="2"/>
  <c r="G26" i="2"/>
  <c r="G27" i="2"/>
  <c r="G28" i="2"/>
  <c r="G31" i="2"/>
  <c r="I31" i="2"/>
  <c r="I33" i="2"/>
  <c r="G32" i="2"/>
  <c r="D32" i="2"/>
  <c r="G23" i="2"/>
  <c r="D23" i="2"/>
  <c r="G11" i="2"/>
  <c r="G9" i="2"/>
</calcChain>
</file>

<file path=xl/sharedStrings.xml><?xml version="1.0" encoding="utf-8"?>
<sst xmlns="http://schemas.openxmlformats.org/spreadsheetml/2006/main" count="53" uniqueCount="36">
  <si>
    <t xml:space="preserve">litri al minuto doccia </t>
  </si>
  <si>
    <t xml:space="preserve">temperatura acqua di rete </t>
  </si>
  <si>
    <t xml:space="preserve">calore specifico acqua </t>
  </si>
  <si>
    <t xml:space="preserve">minuti trascorsi sotto la doccia </t>
  </si>
  <si>
    <t xml:space="preserve">temperatura acqua in uscita </t>
  </si>
  <si>
    <t xml:space="preserve">flusso massico acqua </t>
  </si>
  <si>
    <t xml:space="preserve">differenza di temperatura acqua </t>
  </si>
  <si>
    <t xml:space="preserve">consumo calcolato boiler elettrico </t>
  </si>
  <si>
    <t>l/min</t>
  </si>
  <si>
    <t>°C</t>
  </si>
  <si>
    <t>kJ/kgK</t>
  </si>
  <si>
    <t>kW</t>
  </si>
  <si>
    <t>min</t>
  </si>
  <si>
    <t>kJ</t>
  </si>
  <si>
    <t>l = kg</t>
  </si>
  <si>
    <t>kW = kJ/s</t>
  </si>
  <si>
    <t>Res</t>
  </si>
  <si>
    <t>s</t>
  </si>
  <si>
    <t>KJ</t>
  </si>
  <si>
    <t>KW</t>
  </si>
  <si>
    <t>KWh</t>
  </si>
  <si>
    <t>l=Kg</t>
  </si>
  <si>
    <t>KJ/kgK</t>
  </si>
  <si>
    <t>h</t>
  </si>
  <si>
    <t>CHF/kWh</t>
  </si>
  <si>
    <t>kWh</t>
  </si>
  <si>
    <t>CHF</t>
  </si>
  <si>
    <t xml:space="preserve">Flusso acqua della doccia </t>
  </si>
  <si>
    <t>Differenza di temepratura acqua</t>
  </si>
  <si>
    <t>Tempo esecuzione doccia</t>
  </si>
  <si>
    <t>Litri di acqua calda consumata</t>
  </si>
  <si>
    <t>Energia calorica utilizzata</t>
  </si>
  <si>
    <t>Costo energia</t>
  </si>
  <si>
    <t>Costo riscaldamento acqua</t>
  </si>
  <si>
    <t xml:space="preserve">normale </t>
  </si>
  <si>
    <t>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</si>
</sst>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2"/>
      <color theme="1"/>
      <name val="Calibri"/>
      <family val="2"/>
      <charset val="134"/>
      <scheme val="minor"/>
    </font>
    <font>
      <sz val="12"/>
      <color rgb="FFFF0000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rgb="FF000000"/>
      <name val="Calibri"/>
      <family val="2"/>
      <charset val="134"/>
      <scheme val="minor"/>
    </font>
    <font>
      <b/>
      <sz val="12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/>
    <xf numFmtId="0" fontId="1" fillId="0" borderId="0" xfId="0" applyFont="1"/>
    <xf numFmtId="0" fontId="5" fillId="0" borderId="0" xfId="0" applyFont="1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164" fontId="4" fillId="0" borderId="0" xfId="0" applyNumberFormat="1" applyFont="1"/>
  </cellXfs>
  <cellStyles count="1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CH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567541897729697E-2"/>
          <c:y val="6.6474883708843302E-2"/>
          <c:w val="0.92543244988698203"/>
          <c:h val="0.775575920408598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Foglio1!$A$10</c:f>
              <c:strCache>
                <c:ptCount val="1"/>
                <c:pt idx="0">
                  <c:v>Energia calorica utilizzata</c:v>
                </c:pt>
              </c:strCache>
            </c:strRef>
          </c:tx>
          <c:invertIfNegative val="0"/>
          <c:cat>
            <c:numRef>
              <c:f>Foglio1!$C$7:$E$7</c:f>
              <c:numCache>
                <c:formatCode>General</c:formatCode>
                <c:ptCount val="3"/>
                <c:pt idx="0">
                  <c:v>1</c:v>
                </c:pt>
                <c:pt idx="2">
                  <c:v>4</c:v>
                </c:pt>
              </c:numCache>
            </c:numRef>
          </c:cat>
          <c:val>
            <c:numRef>
              <c:f>Foglio1!$C$11:$E$11</c:f>
              <c:numCache>
                <c:formatCode>0.0</c:formatCode>
                <c:ptCount val="3"/>
                <c:pt idx="0">
                  <c:v>0.65131111111111117</c:v>
                </c:pt>
                <c:pt idx="2">
                  <c:v>2.6052444444444447</c:v>
                </c:pt>
              </c:numCache>
            </c:numRef>
          </c:val>
        </c:ser>
        <c:ser>
          <c:idx val="1"/>
          <c:order val="1"/>
          <c:tx>
            <c:strRef>
              <c:f>Foglio1!$A$13</c:f>
              <c:strCache>
                <c:ptCount val="1"/>
                <c:pt idx="0">
                  <c:v>Costo riscaldamento acqua</c:v>
                </c:pt>
              </c:strCache>
            </c:strRef>
          </c:tx>
          <c:invertIfNegative val="0"/>
          <c:cat>
            <c:numRef>
              <c:f>Foglio1!$C$7:$E$7</c:f>
              <c:numCache>
                <c:formatCode>General</c:formatCode>
                <c:ptCount val="3"/>
                <c:pt idx="0">
                  <c:v>1</c:v>
                </c:pt>
                <c:pt idx="2">
                  <c:v>4</c:v>
                </c:pt>
              </c:numCache>
            </c:numRef>
          </c:cat>
          <c:val>
            <c:numRef>
              <c:f>Foglio1!$C$13:$E$13</c:f>
              <c:numCache>
                <c:formatCode>0.00</c:formatCode>
                <c:ptCount val="3"/>
                <c:pt idx="0">
                  <c:v>0.14980155555555558</c:v>
                </c:pt>
                <c:pt idx="2">
                  <c:v>0.59920622222222231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13952"/>
        <c:axId val="69639488"/>
      </c:barChart>
      <c:catAx>
        <c:axId val="8121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639488"/>
        <c:crosses val="autoZero"/>
        <c:auto val="1"/>
        <c:lblAlgn val="ctr"/>
        <c:lblOffset val="100"/>
        <c:noMultiLvlLbl val="1"/>
      </c:catAx>
      <c:valAx>
        <c:axId val="6963948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1213952"/>
        <c:crosses val="autoZero"/>
        <c:crossBetween val="between"/>
      </c:valAx>
    </c:plotArea>
    <c:legend>
      <c:legendPos val="t"/>
      <c:layout/>
      <c:overlay val="0"/>
    </c:legend>
    <c:plotVisOnly val="1"/>
    <c:dispBlanksAs val="zero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723900</xdr:colOff>
      <xdr:row>4</xdr:row>
      <xdr:rowOff>38100</xdr:rowOff>
    </xdr:from>
    <xdr:to>
      <xdr:col>14</xdr:col>
      <xdr:colOff>647700</xdr:colOff>
      <xdr:row>24</xdr:row>
      <xdr:rowOff>76200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13" sqref="C13"/>
    </sheetView>
  </sheetViews>
  <sheetFormatPr defaultColWidth="11" defaultRowHeight="15.75"/>
  <cols>
    <col min="1" max="1" width="28.125" customWidth="1"/>
    <col min="2" max="2" width="10.875" style="7"/>
    <col min="3" max="5" width="7.125" customWidth="1"/>
  </cols>
  <sheetData>
    <row r="1" spans="1:5">
      <c r="C1" s="3" t="s">
        <v>34</v>
      </c>
      <c r="E1" s="3" t="s">
        <v>35</v>
      </c>
    </row>
    <row r="3" spans="1:5">
      <c r="A3" t="s">
        <v>27</v>
      </c>
      <c r="B3" s="7" t="s">
        <v>8</v>
      </c>
      <c r="C3" s="8">
        <v>14</v>
      </c>
    </row>
    <row r="4" spans="1:5">
      <c r="A4" t="s">
        <v>28</v>
      </c>
      <c r="B4" s="7" t="s">
        <v>9</v>
      </c>
      <c r="C4" s="8">
        <v>40</v>
      </c>
    </row>
    <row r="5" spans="1:5">
      <c r="A5" t="s">
        <v>32</v>
      </c>
      <c r="B5" s="7" t="s">
        <v>24</v>
      </c>
      <c r="C5" s="8">
        <v>0.23</v>
      </c>
    </row>
    <row r="7" spans="1:5">
      <c r="A7" t="s">
        <v>29</v>
      </c>
      <c r="B7" s="7" t="s">
        <v>12</v>
      </c>
      <c r="C7" s="8">
        <v>1</v>
      </c>
      <c r="D7" s="8"/>
      <c r="E7" s="8">
        <v>4</v>
      </c>
    </row>
    <row r="8" spans="1:5">
      <c r="A8" s="1" t="s">
        <v>30</v>
      </c>
      <c r="B8" s="7" t="s">
        <v>14</v>
      </c>
      <c r="C8">
        <f>($C3*C7)</f>
        <v>14</v>
      </c>
      <c r="E8">
        <f>($C3*E7)</f>
        <v>56</v>
      </c>
    </row>
    <row r="10" spans="1:5">
      <c r="A10" t="s">
        <v>31</v>
      </c>
      <c r="B10" s="7" t="s">
        <v>13</v>
      </c>
      <c r="C10" s="4">
        <f>C8*4.187*$C4</f>
        <v>2344.7200000000003</v>
      </c>
      <c r="D10" s="4"/>
      <c r="E10" s="4">
        <f t="shared" ref="E10" si="0">E8*4.187*$C4</f>
        <v>9378.880000000001</v>
      </c>
    </row>
    <row r="11" spans="1:5">
      <c r="B11" s="7" t="s">
        <v>25</v>
      </c>
      <c r="C11" s="5">
        <f>C10/3600</f>
        <v>0.65131111111111117</v>
      </c>
      <c r="D11" s="5"/>
      <c r="E11" s="9">
        <f>E10/3600</f>
        <v>2.6052444444444447</v>
      </c>
    </row>
    <row r="13" spans="1:5">
      <c r="A13" t="s">
        <v>33</v>
      </c>
      <c r="B13" s="7" t="s">
        <v>26</v>
      </c>
      <c r="C13" s="6">
        <f>$C5*C11</f>
        <v>0.14980155555555558</v>
      </c>
      <c r="D13" s="6"/>
      <c r="E13" s="6">
        <f t="shared" ref="E13" si="1">$C5*E11</f>
        <v>0.59920622222222231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D3" sqref="D3"/>
    </sheetView>
  </sheetViews>
  <sheetFormatPr defaultColWidth="11" defaultRowHeight="15.75"/>
  <sheetData>
    <row r="1" spans="1:8">
      <c r="D1" s="3">
        <v>1</v>
      </c>
      <c r="G1" s="2">
        <v>2</v>
      </c>
    </row>
    <row r="3" spans="1:8">
      <c r="A3" t="s">
        <v>0</v>
      </c>
      <c r="D3">
        <v>14</v>
      </c>
      <c r="E3" t="s">
        <v>8</v>
      </c>
      <c r="G3">
        <f>D3</f>
        <v>14</v>
      </c>
      <c r="H3" t="s">
        <v>8</v>
      </c>
    </row>
    <row r="5" spans="1:8">
      <c r="A5" t="s">
        <v>3</v>
      </c>
      <c r="D5">
        <v>7</v>
      </c>
      <c r="E5" t="s">
        <v>12</v>
      </c>
      <c r="G5">
        <v>4</v>
      </c>
      <c r="H5" t="s">
        <v>12</v>
      </c>
    </row>
    <row r="7" spans="1:8">
      <c r="A7" s="1" t="s">
        <v>5</v>
      </c>
      <c r="D7">
        <f>(D3*D5)</f>
        <v>98</v>
      </c>
      <c r="E7" t="s">
        <v>14</v>
      </c>
      <c r="G7">
        <f>(G3*G5)</f>
        <v>56</v>
      </c>
      <c r="H7" t="s">
        <v>21</v>
      </c>
    </row>
    <row r="9" spans="1:8">
      <c r="A9" s="1" t="s">
        <v>1</v>
      </c>
      <c r="D9">
        <v>10</v>
      </c>
      <c r="G9">
        <f>D9</f>
        <v>10</v>
      </c>
    </row>
    <row r="11" spans="1:8">
      <c r="A11" t="s">
        <v>4</v>
      </c>
      <c r="D11">
        <v>55</v>
      </c>
      <c r="G11">
        <f>D11</f>
        <v>55</v>
      </c>
    </row>
    <row r="13" spans="1:8">
      <c r="A13" t="s">
        <v>6</v>
      </c>
      <c r="D13">
        <f>(D11-D9)</f>
        <v>45</v>
      </c>
      <c r="E13" t="s">
        <v>9</v>
      </c>
      <c r="G13">
        <f>D13</f>
        <v>45</v>
      </c>
    </row>
    <row r="15" spans="1:8">
      <c r="A15" t="s">
        <v>2</v>
      </c>
      <c r="D15">
        <v>4.1870000000000003</v>
      </c>
      <c r="E15" t="s">
        <v>10</v>
      </c>
      <c r="G15">
        <f>D15</f>
        <v>4.1870000000000003</v>
      </c>
      <c r="H15" t="s">
        <v>22</v>
      </c>
    </row>
    <row r="21" spans="1:10">
      <c r="A21" t="s">
        <v>7</v>
      </c>
    </row>
    <row r="22" spans="1:10">
      <c r="D22" s="4">
        <f>(D7*D15*D13)</f>
        <v>18464.670000000002</v>
      </c>
      <c r="E22" t="s">
        <v>13</v>
      </c>
      <c r="G22" s="4">
        <f>(G7*G15*G13)</f>
        <v>10551.24</v>
      </c>
      <c r="H22" t="s">
        <v>18</v>
      </c>
    </row>
    <row r="23" spans="1:10">
      <c r="D23" s="5">
        <f>D3/60*D13*D15</f>
        <v>43.963500000000003</v>
      </c>
      <c r="E23" t="s">
        <v>15</v>
      </c>
      <c r="G23" s="5">
        <f>G3/60*G13*G15</f>
        <v>43.963500000000003</v>
      </c>
      <c r="H23" t="s">
        <v>19</v>
      </c>
    </row>
    <row r="25" spans="1:10">
      <c r="C25" t="s">
        <v>16</v>
      </c>
      <c r="D25">
        <v>3</v>
      </c>
      <c r="E25" t="s">
        <v>11</v>
      </c>
      <c r="G25">
        <v>3</v>
      </c>
      <c r="H25" t="s">
        <v>19</v>
      </c>
    </row>
    <row r="26" spans="1:10">
      <c r="D26" s="5">
        <f>D22/D25</f>
        <v>6154.89</v>
      </c>
      <c r="E26" t="s">
        <v>17</v>
      </c>
      <c r="G26">
        <f>G22/G25</f>
        <v>3517.08</v>
      </c>
      <c r="H26" t="s">
        <v>17</v>
      </c>
    </row>
    <row r="27" spans="1:10">
      <c r="D27" s="5">
        <f>D26/60</f>
        <v>102.58150000000001</v>
      </c>
      <c r="E27" t="s">
        <v>12</v>
      </c>
      <c r="G27" s="5">
        <f>G26/60</f>
        <v>58.618000000000002</v>
      </c>
      <c r="H27" t="s">
        <v>12</v>
      </c>
    </row>
    <row r="28" spans="1:10">
      <c r="D28" s="5">
        <f>D27/60</f>
        <v>1.7096916666666668</v>
      </c>
      <c r="E28" t="s">
        <v>23</v>
      </c>
      <c r="G28" s="6">
        <f>G27/60</f>
        <v>0.97696666666666665</v>
      </c>
    </row>
    <row r="31" spans="1:10">
      <c r="D31" s="5">
        <f>D25*D28</f>
        <v>5.1290750000000003</v>
      </c>
      <c r="E31" t="s">
        <v>20</v>
      </c>
      <c r="G31" s="5">
        <f>G25*G28</f>
        <v>2.9308999999999998</v>
      </c>
      <c r="H31" t="s">
        <v>20</v>
      </c>
      <c r="I31" s="5">
        <f>D31-G31</f>
        <v>2.1981750000000004</v>
      </c>
      <c r="J31" t="s">
        <v>25</v>
      </c>
    </row>
    <row r="32" spans="1:10">
      <c r="D32">
        <f>D31*3600</f>
        <v>18464.670000000002</v>
      </c>
      <c r="E32" t="s">
        <v>13</v>
      </c>
      <c r="G32">
        <f>G31*3600</f>
        <v>10551.24</v>
      </c>
      <c r="H32" t="s">
        <v>13</v>
      </c>
      <c r="I32">
        <v>0.23</v>
      </c>
      <c r="J32" t="s">
        <v>24</v>
      </c>
    </row>
    <row r="33" spans="7:10">
      <c r="G33" s="5"/>
      <c r="I33" s="6">
        <f>I31*I32</f>
        <v>0.50558025000000018</v>
      </c>
      <c r="J33" t="s">
        <v>26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Delcò</dc:creator>
  <cp:lastModifiedBy>Paola</cp:lastModifiedBy>
  <dcterms:created xsi:type="dcterms:W3CDTF">2017-01-08T10:34:52Z</dcterms:created>
  <dcterms:modified xsi:type="dcterms:W3CDTF">2017-03-24T06:20:27Z</dcterms:modified>
</cp:coreProperties>
</file>